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aterial Estimate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<sst xmlns="http://schemas.openxmlformats.org/spreadsheetml/2006/main" uniqueCount="91">
  <si>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Materials Estimate</t>
  </si>
  <si>
    <t>This materials estimate is for internal use for price estimating purposes only and NOT intended as a full material takeoff for ordering and supply purposes. A full material takeoff is only available following the completion of the final drawings and engineers PS1.</t>
  </si>
  <si>
    <t>Reference:</t>
  </si>
  <si>
    <t>Location:</t>
  </si>
  <si>
    <t>Client name:</t>
  </si>
  <si>
    <t>front roof extension test</t>
  </si>
  <si>
    <t>XX55+64 Rosebery, Otago Region, New Zealand</t>
  </si>
  <si>
    <t xml:space="preserve">bhoomi </t>
  </si>
  <si>
    <t>Zinc</t>
  </si>
  <si>
    <t>Colour</t>
  </si>
  <si>
    <t>Coastal</t>
  </si>
  <si>
    <t>Category</t>
  </si>
  <si>
    <t>Application</t>
  </si>
  <si>
    <t>Harrier Code</t>
  </si>
  <si>
    <t>Store Item Number</t>
  </si>
  <si>
    <t>Harrier Item Description</t>
  </si>
  <si>
    <t>Unit</t>
  </si>
  <si>
    <t>Quantity</t>
  </si>
  <si>
    <t>Price</t>
  </si>
  <si>
    <t>Total</t>
  </si>
  <si>
    <t>01 Poles</t>
  </si>
  <si>
    <t>150 SED Building Pole 4.8m</t>
  </si>
  <si>
    <t>LEN</t>
  </si>
  <si>
    <t>150 SED Building Pole 5.4m</t>
  </si>
  <si>
    <t>02 Timber</t>
  </si>
  <si>
    <t>Girts</t>
  </si>
  <si>
    <t>150x50 (140x45) Structural Treated Timber LM</t>
  </si>
  <si>
    <t>LM</t>
  </si>
  <si>
    <t>Other</t>
  </si>
  <si>
    <t>100x50 (90x45) Structural Treated Timber LM</t>
  </si>
  <si>
    <t>Fascia Board 150x25 H3.2/H4 Timber</t>
  </si>
  <si>
    <t>Purlins</t>
  </si>
  <si>
    <t>200x50 (190x45) Structural Treated Timber LM</t>
  </si>
  <si>
    <t>Rafters</t>
  </si>
  <si>
    <t>300x50 (290x45) Structural Treated Timber LM</t>
  </si>
  <si>
    <t>25 Rainwater Systems</t>
  </si>
  <si>
    <t>Spouting PVC 5m</t>
  </si>
  <si>
    <t>EA</t>
  </si>
  <si>
    <t>Spouting Bracket PVC</t>
  </si>
  <si>
    <t>LH Stopend PVC Gutter</t>
  </si>
  <si>
    <t>RH Stopend PVC Gutter</t>
  </si>
  <si>
    <t>Spouting Joiner PVC</t>
  </si>
  <si>
    <t>Expansion Joiner PVC</t>
  </si>
  <si>
    <t>Dropper Outlet PVC 80mm</t>
  </si>
  <si>
    <t>Downpipe PVC 80mmx3m</t>
  </si>
  <si>
    <t>Downpipe Joining Socket PVC 80mm</t>
  </si>
  <si>
    <t>Spouting Nails Bag150</t>
  </si>
  <si>
    <t>BAG</t>
  </si>
  <si>
    <t>Silicone Roof and Gutter 300gm</t>
  </si>
  <si>
    <t>30 Exterior Cladding</t>
  </si>
  <si>
    <t>Fixings</t>
  </si>
  <si>
    <t>Screw Hex Head w/Seal T17 50mm Galv</t>
  </si>
  <si>
    <t>Screw Hex Head w/Seal T17 65mm Galv</t>
  </si>
  <si>
    <t>Roof</t>
  </si>
  <si>
    <t>Roofing Multi Rib Zinc 0.40 760 Cover</t>
  </si>
  <si>
    <t>Roofing Multi Rib Colour Steel 0.40 760 Cover</t>
  </si>
  <si>
    <t>Roofing Multi Rib Coastal 0.40 760 Cover</t>
  </si>
  <si>
    <t>Wall</t>
  </si>
  <si>
    <t>Flashing Barge 300mm x 3 Fold</t>
  </si>
  <si>
    <t>Flashing Corner 300mm x 3 Fold</t>
  </si>
  <si>
    <t>Flashing Front 4.15 metres long</t>
  </si>
  <si>
    <t>Flashing Vermin 150mm x 2 Fold</t>
  </si>
  <si>
    <t>35 Fixings and Hardware - Framing</t>
  </si>
  <si>
    <t>Nails Flat Head 90-100mm Galv 5kg</t>
  </si>
  <si>
    <t>BOX</t>
  </si>
  <si>
    <t>Nails Flat Head 75mm Galv 1kg</t>
  </si>
  <si>
    <t>Screw Hex Head T17 35mm Galv</t>
  </si>
  <si>
    <t>Bolt/Nut Engineer M12x130mm Galv</t>
  </si>
  <si>
    <t>Bolt/Nut Engineer M12x200mm Galv</t>
  </si>
  <si>
    <t>Bolt/Nut Engineer M12x240mm Galv</t>
  </si>
  <si>
    <t>Washer Square M12 3x50x50mm Galv</t>
  </si>
  <si>
    <t>Post Anchor / Rag Strap Galv</t>
  </si>
  <si>
    <t>Joist Hanger 110-120x46-52mm Galv</t>
  </si>
  <si>
    <t>Purlin Cleat 80mm Galv</t>
  </si>
  <si>
    <t>Girt Plate Connector 120mm Galv</t>
  </si>
  <si>
    <t>Nailon Rafter Splice Plate 200-250mm Galv</t>
  </si>
  <si>
    <t>Nail Plate 120-130mm Galv</t>
  </si>
  <si>
    <t>Strap Brace Coil 30m Galv (Roof)</t>
  </si>
  <si>
    <t>Strap Brace Tensioner Galv</t>
  </si>
  <si>
    <t>50 Delivery and Labour</t>
  </si>
  <si>
    <t>Labour to Pick and Pack Delivery - Per Hour</t>
  </si>
  <si>
    <t>Freight Zone A 0-25km</t>
  </si>
  <si>
    <t>60 Design and Admin</t>
  </si>
  <si>
    <t>Design Fee - Open Front Lean-To</t>
  </si>
  <si>
    <t>Cost</t>
  </si>
  <si>
    <t>Profit</t>
  </si>
  <si>
    <t>Sell</t>
  </si>
  <si>
    <t xml:space="preserve"> Markup</t>
  </si>
  <si>
    <t xml:space="preserve"> Profit</t>
  </si>
  <si>
    <t>Unit Cost</t>
  </si>
  <si>
    <t>All pricing ex GST</t>
  </si>
</sst>
</file>

<file path=xl/styles.xml><?xml version="1.0" encoding="utf-8"?>
<styleSheet xmlns="http://schemas.openxmlformats.org/spreadsheetml/2006/main" xml:space="preserve">
  <numFmts count="1">
    <numFmt numFmtId="164" formatCode="0.0%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7E6E6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0" fillId="2" borderId="0" applyFont="0" applyNumberFormat="0" applyFill="1" applyBorder="0" applyAlignment="1">
      <alignment vertical="bottom" textRotation="0" wrapText="true" shrinkToFit="false"/>
    </xf>
    <xf xfId="0" fontId="2" numFmtId="0" fillId="0" borderId="0" applyFont="1" applyNumberFormat="0" applyFill="0" applyBorder="0" applyAlignment="0"/>
    <xf xfId="0" fontId="2" numFmtId="0" fillId="0" borderId="1" applyFont="1" applyNumberFormat="0" applyFill="0" applyBorder="1" applyAlignment="0"/>
    <xf xfId="0" fontId="0" numFmtId="0" fillId="0" borderId="1" applyFont="0" applyNumberFormat="0" applyFill="0" applyBorder="1" applyAlignment="0"/>
    <xf xfId="0" fontId="2" numFmtId="0" fillId="0" borderId="1" applyFont="1" applyNumberFormat="0" applyFill="0" applyBorder="1" applyAlignment="1">
      <alignment horizontal="right" vertical="bottom" textRotation="0" wrapText="false" shrinkToFit="false"/>
    </xf>
    <xf xfId="0" fontId="0" numFmtId="44" fillId="0" borderId="1" applyFont="0" applyNumberFormat="1" applyFill="0" applyBorder="1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2" numFmtId="0" fillId="0" borderId="1" applyFont="1" applyNumberFormat="0" applyFill="0" applyBorder="1" applyAlignment="1">
      <alignment horizontal="left" vertical="bottom" textRotation="0" wrapText="false" shrinkToFit="false"/>
    </xf>
    <xf xfId="0" fontId="2" numFmtId="0" fillId="0" borderId="1" applyFont="1" applyNumberFormat="0" applyFill="0" applyBorder="1" applyAlignment="1">
      <alignment horizontal="left" vertical="center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false" shrinkToFit="false"/>
    </xf>
    <xf xfId="0" fontId="0" numFmtId="0" fillId="0" borderId="1" applyFont="0" applyNumberFormat="0" applyFill="0" applyBorder="1" applyAlignment="1">
      <alignment vertical="center" textRotation="0" wrapText="false" shrinkToFit="false"/>
    </xf>
    <xf xfId="0" fontId="0" numFmtId="44" fillId="0" borderId="1" applyFont="0" applyNumberFormat="1" applyFill="0" applyBorder="1" applyAlignment="1">
      <alignment horizontal="right" vertical="center" textRotation="0" wrapText="false" shrinkToFit="false"/>
    </xf>
    <xf xfId="0" fontId="2" numFmtId="44" fillId="0" borderId="1" applyFont="1" applyNumberFormat="1" applyFill="0" applyBorder="1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M67"/>
  <sheetViews>
    <sheetView tabSelected="1" workbookViewId="0" showGridLines="true" showRowColHeaders="1">
      <selection activeCell="K66" sqref="K66:M66"/>
    </sheetView>
  </sheetViews>
  <sheetFormatPr defaultRowHeight="14.4" outlineLevelRow="0" outlineLevelCol="0"/>
  <cols>
    <col min="1" max="1" width="30.7068" customWidth="true" style="0"/>
    <col min="2" max="2" width="13.5681" customWidth="true" style="0"/>
    <col min="3" max="3" width="13.5681" customWidth="true" style="0"/>
    <col min="4" max="4" width="16.4246" customWidth="true" style="0"/>
    <col min="5" max="5" width="50.7019" customWidth="true" style="0"/>
    <col min="6" max="6" width="7.1411" customWidth="true" style="0"/>
    <col min="7" max="7" width="12.1399" customWidth="true" style="0"/>
    <col min="8" max="8" width="12.1399" customWidth="true" style="0"/>
    <col min="9" max="9" width="12.1399" customWidth="true" style="0"/>
    <col min="10" max="10" width="12.1399" customWidth="true" style="0"/>
    <col min="11" max="11" width="12.1399" customWidth="true" style="0"/>
    <col min="12" max="12" width="12.1399" customWidth="true" style="0"/>
    <col min="13" max="13" width="12.1399" customWidth="true" style="0"/>
  </cols>
  <sheetData>
    <row r="1" spans="1:13">
      <c r="A1" s="1" t="s">
        <v>0</v>
      </c>
    </row>
    <row r="2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4" spans="1:13">
      <c r="A4" s="3" t="s">
        <v>2</v>
      </c>
      <c r="B4" t="s">
        <v>5</v>
      </c>
    </row>
    <row r="5" spans="1:13">
      <c r="A5" s="3" t="s">
        <v>3</v>
      </c>
      <c r="B5" t="s">
        <v>6</v>
      </c>
    </row>
    <row r="6" spans="1:13">
      <c r="A6" s="3" t="s">
        <v>4</v>
      </c>
      <c r="B6" t="s">
        <v>7</v>
      </c>
    </row>
    <row r="7" spans="1:13">
      <c r="H7" s="4" t="s">
        <v>8</v>
      </c>
      <c r="I7" s="4" t="s">
        <v>9</v>
      </c>
      <c r="J7" s="4" t="s">
        <v>10</v>
      </c>
      <c r="K7" s="4" t="s">
        <v>8</v>
      </c>
      <c r="L7" s="4" t="s">
        <v>9</v>
      </c>
      <c r="M7" s="4" t="s">
        <v>10</v>
      </c>
    </row>
    <row r="8" spans="1:13">
      <c r="A8" s="9" t="s">
        <v>11</v>
      </c>
      <c r="B8" s="9" t="s">
        <v>12</v>
      </c>
      <c r="C8" s="9" t="s">
        <v>13</v>
      </c>
      <c r="D8" s="9" t="s">
        <v>14</v>
      </c>
      <c r="E8" s="9" t="s">
        <v>15</v>
      </c>
      <c r="F8" s="9" t="s">
        <v>16</v>
      </c>
      <c r="G8" s="4" t="s">
        <v>17</v>
      </c>
      <c r="H8" s="4" t="s">
        <v>18</v>
      </c>
      <c r="I8" s="4" t="s">
        <v>18</v>
      </c>
      <c r="J8" s="4" t="s">
        <v>18</v>
      </c>
      <c r="K8" s="4" t="s">
        <v>19</v>
      </c>
      <c r="L8" s="4" t="s">
        <v>19</v>
      </c>
      <c r="M8" s="4" t="s">
        <v>19</v>
      </c>
    </row>
    <row r="9" spans="1:13">
      <c r="A9" s="10" t="s">
        <v>20</v>
      </c>
      <c r="B9" s="11"/>
      <c r="C9" s="11">
        <v>10104032</v>
      </c>
      <c r="D9" s="11"/>
      <c r="E9" s="11" t="s">
        <v>21</v>
      </c>
      <c r="F9" s="11" t="s">
        <v>22</v>
      </c>
      <c r="G9" s="12">
        <v>8.0</v>
      </c>
      <c r="H9" s="13">
        <v>95.0</v>
      </c>
      <c r="I9" s="13">
        <v>95.0</v>
      </c>
      <c r="J9" s="13">
        <v>95.0</v>
      </c>
      <c r="K9" s="13">
        <f>G9*H9</f>
        <v>760</v>
      </c>
      <c r="L9" s="13">
        <f>G9*I9</f>
        <v>760</v>
      </c>
      <c r="M9" s="13">
        <f>G9*J9</f>
        <v>760</v>
      </c>
    </row>
    <row r="10" spans="1:13">
      <c r="A10" s="10" t="s">
        <v>20</v>
      </c>
      <c r="B10" s="11"/>
      <c r="C10" s="11">
        <v>10104040</v>
      </c>
      <c r="D10" s="11"/>
      <c r="E10" s="11" t="s">
        <v>23</v>
      </c>
      <c r="F10" s="11" t="s">
        <v>22</v>
      </c>
      <c r="G10" s="12">
        <v>4.0</v>
      </c>
      <c r="H10" s="13">
        <v>110.0</v>
      </c>
      <c r="I10" s="13">
        <v>110.0</v>
      </c>
      <c r="J10" s="13">
        <v>110.0</v>
      </c>
      <c r="K10" s="13">
        <f>G10*H10</f>
        <v>440</v>
      </c>
      <c r="L10" s="13">
        <f>G10*I10</f>
        <v>440</v>
      </c>
      <c r="M10" s="13">
        <f>G10*J10</f>
        <v>440</v>
      </c>
    </row>
    <row r="11" spans="1:13">
      <c r="A11" s="10" t="s">
        <v>24</v>
      </c>
      <c r="B11" s="11" t="s">
        <v>25</v>
      </c>
      <c r="C11" s="11">
        <v>10101024</v>
      </c>
      <c r="D11" s="11"/>
      <c r="E11" s="11" t="s">
        <v>26</v>
      </c>
      <c r="F11" s="11" t="s">
        <v>27</v>
      </c>
      <c r="G11" s="12">
        <v>180.0</v>
      </c>
      <c r="H11" s="13">
        <v>7.0</v>
      </c>
      <c r="I11" s="13">
        <v>7.0</v>
      </c>
      <c r="J11" s="13">
        <v>7.0</v>
      </c>
      <c r="K11" s="13">
        <f>G11*H11</f>
        <v>1260</v>
      </c>
      <c r="L11" s="13">
        <f>G11*I11</f>
        <v>1260</v>
      </c>
      <c r="M11" s="13">
        <f>G11*J11</f>
        <v>1260</v>
      </c>
    </row>
    <row r="12" spans="1:13">
      <c r="A12" s="10" t="s">
        <v>24</v>
      </c>
      <c r="B12" s="11" t="s">
        <v>28</v>
      </c>
      <c r="C12" s="11">
        <v>10101012</v>
      </c>
      <c r="D12" s="11"/>
      <c r="E12" s="11" t="s">
        <v>29</v>
      </c>
      <c r="F12" s="11" t="s">
        <v>27</v>
      </c>
      <c r="G12" s="12">
        <v>4.8</v>
      </c>
      <c r="H12" s="13">
        <v>5.0</v>
      </c>
      <c r="I12" s="13">
        <v>5.0</v>
      </c>
      <c r="J12" s="13">
        <v>5.0</v>
      </c>
      <c r="K12" s="13">
        <f>G12*H12</f>
        <v>24</v>
      </c>
      <c r="L12" s="13">
        <f>G12*I12</f>
        <v>24</v>
      </c>
      <c r="M12" s="13">
        <f>G12*J12</f>
        <v>24</v>
      </c>
    </row>
    <row r="13" spans="1:13">
      <c r="A13" s="10" t="s">
        <v>24</v>
      </c>
      <c r="B13" s="11" t="s">
        <v>28</v>
      </c>
      <c r="C13" s="11">
        <v>10101024</v>
      </c>
      <c r="D13" s="11"/>
      <c r="E13" s="11" t="s">
        <v>26</v>
      </c>
      <c r="F13" s="11" t="s">
        <v>27</v>
      </c>
      <c r="G13" s="12">
        <v>42.0</v>
      </c>
      <c r="H13" s="13">
        <v>7.0</v>
      </c>
      <c r="I13" s="13">
        <v>7.0</v>
      </c>
      <c r="J13" s="13">
        <v>7.0</v>
      </c>
      <c r="K13" s="13">
        <f>G13*H13</f>
        <v>294</v>
      </c>
      <c r="L13" s="13">
        <f>G13*I13</f>
        <v>294</v>
      </c>
      <c r="M13" s="13">
        <f>G13*J13</f>
        <v>294</v>
      </c>
    </row>
    <row r="14" spans="1:13">
      <c r="A14" s="10" t="s">
        <v>24</v>
      </c>
      <c r="B14" s="11" t="s">
        <v>28</v>
      </c>
      <c r="C14" s="11">
        <v>10456812</v>
      </c>
      <c r="D14" s="11"/>
      <c r="E14" s="11" t="s">
        <v>30</v>
      </c>
      <c r="F14" s="11" t="s">
        <v>27</v>
      </c>
      <c r="G14" s="12">
        <v>12.0</v>
      </c>
      <c r="H14" s="13">
        <v>7.5</v>
      </c>
      <c r="I14" s="13">
        <v>7.5</v>
      </c>
      <c r="J14" s="13">
        <v>7.5</v>
      </c>
      <c r="K14" s="13">
        <f>G14*H14</f>
        <v>90</v>
      </c>
      <c r="L14" s="13">
        <f>G14*I14</f>
        <v>90</v>
      </c>
      <c r="M14" s="13">
        <f>G14*J14</f>
        <v>90</v>
      </c>
    </row>
    <row r="15" spans="1:13">
      <c r="A15" s="10" t="s">
        <v>24</v>
      </c>
      <c r="B15" s="11" t="s">
        <v>31</v>
      </c>
      <c r="C15" s="11">
        <v>10101036</v>
      </c>
      <c r="D15" s="11"/>
      <c r="E15" s="11" t="s">
        <v>32</v>
      </c>
      <c r="F15" s="11" t="s">
        <v>27</v>
      </c>
      <c r="G15" s="12">
        <v>151.2</v>
      </c>
      <c r="H15" s="13">
        <v>9.4</v>
      </c>
      <c r="I15" s="13">
        <v>9.4</v>
      </c>
      <c r="J15" s="13">
        <v>9.4</v>
      </c>
      <c r="K15" s="13">
        <f>G15*H15</f>
        <v>1421.28</v>
      </c>
      <c r="L15" s="13">
        <f>G15*I15</f>
        <v>1421.28</v>
      </c>
      <c r="M15" s="13">
        <f>G15*J15</f>
        <v>1421.28</v>
      </c>
    </row>
    <row r="16" spans="1:13">
      <c r="A16" s="10" t="s">
        <v>24</v>
      </c>
      <c r="B16" s="11" t="s">
        <v>33</v>
      </c>
      <c r="C16" s="11">
        <v>10101060</v>
      </c>
      <c r="D16" s="11"/>
      <c r="E16" s="11" t="s">
        <v>34</v>
      </c>
      <c r="F16" s="11" t="s">
        <v>27</v>
      </c>
      <c r="G16" s="12">
        <v>52.4</v>
      </c>
      <c r="H16" s="13">
        <v>16.0</v>
      </c>
      <c r="I16" s="13">
        <v>16.0</v>
      </c>
      <c r="J16" s="13">
        <v>16.0</v>
      </c>
      <c r="K16" s="13">
        <f>G16*H16</f>
        <v>838.4</v>
      </c>
      <c r="L16" s="13">
        <f>G16*I16</f>
        <v>838.4</v>
      </c>
      <c r="M16" s="13">
        <f>G16*J16</f>
        <v>838.4</v>
      </c>
    </row>
    <row r="17" spans="1:13">
      <c r="A17" s="10" t="s">
        <v>35</v>
      </c>
      <c r="B17" s="11"/>
      <c r="C17" s="11">
        <v>20303844</v>
      </c>
      <c r="D17" s="11"/>
      <c r="E17" s="11" t="s">
        <v>36</v>
      </c>
      <c r="F17" s="11" t="s">
        <v>37</v>
      </c>
      <c r="G17" s="12">
        <v>3.0</v>
      </c>
      <c r="H17" s="13">
        <v>65.0</v>
      </c>
      <c r="I17" s="13">
        <v>65.0</v>
      </c>
      <c r="J17" s="13">
        <v>65.0</v>
      </c>
      <c r="K17" s="13">
        <f>G17*H17</f>
        <v>195</v>
      </c>
      <c r="L17" s="13">
        <f>G17*I17</f>
        <v>195</v>
      </c>
      <c r="M17" s="13">
        <f>G17*J17</f>
        <v>195</v>
      </c>
    </row>
    <row r="18" spans="1:13">
      <c r="A18" s="10" t="s">
        <v>35</v>
      </c>
      <c r="B18" s="11"/>
      <c r="C18" s="11">
        <v>20303846</v>
      </c>
      <c r="D18" s="11"/>
      <c r="E18" s="11" t="s">
        <v>38</v>
      </c>
      <c r="F18" s="11" t="s">
        <v>37</v>
      </c>
      <c r="G18" s="12">
        <v>25.0</v>
      </c>
      <c r="H18" s="13">
        <v>2.0</v>
      </c>
      <c r="I18" s="13">
        <v>2.0</v>
      </c>
      <c r="J18" s="13">
        <v>2.0</v>
      </c>
      <c r="K18" s="13">
        <f>G18*H18</f>
        <v>50</v>
      </c>
      <c r="L18" s="13">
        <f>G18*I18</f>
        <v>50</v>
      </c>
      <c r="M18" s="13">
        <f>G18*J18</f>
        <v>50</v>
      </c>
    </row>
    <row r="19" spans="1:13">
      <c r="A19" s="10" t="s">
        <v>35</v>
      </c>
      <c r="B19" s="11"/>
      <c r="C19" s="11">
        <v>20303848</v>
      </c>
      <c r="D19" s="11"/>
      <c r="E19" s="11" t="s">
        <v>39</v>
      </c>
      <c r="F19" s="11" t="s">
        <v>37</v>
      </c>
      <c r="G19" s="12">
        <v>1.0</v>
      </c>
      <c r="H19" s="13">
        <v>4.5</v>
      </c>
      <c r="I19" s="13">
        <v>4.5</v>
      </c>
      <c r="J19" s="13">
        <v>4.5</v>
      </c>
      <c r="K19" s="13">
        <f>G19*H19</f>
        <v>4.5</v>
      </c>
      <c r="L19" s="13">
        <f>G19*I19</f>
        <v>4.5</v>
      </c>
      <c r="M19" s="13">
        <f>G19*J19</f>
        <v>4.5</v>
      </c>
    </row>
    <row r="20" spans="1:13">
      <c r="A20" s="10" t="s">
        <v>35</v>
      </c>
      <c r="B20" s="11"/>
      <c r="C20" s="11">
        <v>20303850</v>
      </c>
      <c r="D20" s="11"/>
      <c r="E20" s="11" t="s">
        <v>40</v>
      </c>
      <c r="F20" s="11" t="s">
        <v>37</v>
      </c>
      <c r="G20" s="12">
        <v>1.0</v>
      </c>
      <c r="H20" s="13">
        <v>4.5</v>
      </c>
      <c r="I20" s="13">
        <v>4.5</v>
      </c>
      <c r="J20" s="13">
        <v>4.5</v>
      </c>
      <c r="K20" s="13">
        <f>G20*H20</f>
        <v>4.5</v>
      </c>
      <c r="L20" s="13">
        <f>G20*I20</f>
        <v>4.5</v>
      </c>
      <c r="M20" s="13">
        <f>G20*J20</f>
        <v>4.5</v>
      </c>
    </row>
    <row r="21" spans="1:13">
      <c r="A21" s="10" t="s">
        <v>35</v>
      </c>
      <c r="B21" s="11"/>
      <c r="C21" s="11">
        <v>20303852</v>
      </c>
      <c r="D21" s="11"/>
      <c r="E21" s="11" t="s">
        <v>41</v>
      </c>
      <c r="F21" s="11" t="s">
        <v>37</v>
      </c>
      <c r="G21" s="12">
        <v>3.0</v>
      </c>
      <c r="H21" s="13">
        <v>2.5</v>
      </c>
      <c r="I21" s="13">
        <v>2.5</v>
      </c>
      <c r="J21" s="13">
        <v>2.5</v>
      </c>
      <c r="K21" s="13">
        <f>G21*H21</f>
        <v>7.5</v>
      </c>
      <c r="L21" s="13">
        <f>G21*I21</f>
        <v>7.5</v>
      </c>
      <c r="M21" s="13">
        <f>G21*J21</f>
        <v>7.5</v>
      </c>
    </row>
    <row r="22" spans="1:13">
      <c r="A22" s="10" t="s">
        <v>35</v>
      </c>
      <c r="B22" s="11"/>
      <c r="C22" s="11">
        <v>20303854</v>
      </c>
      <c r="D22" s="11"/>
      <c r="E22" s="11" t="s">
        <v>42</v>
      </c>
      <c r="F22" s="11" t="s">
        <v>37</v>
      </c>
      <c r="G22" s="12">
        <v>1.0</v>
      </c>
      <c r="H22" s="13">
        <v>14.5</v>
      </c>
      <c r="I22" s="13">
        <v>14.5</v>
      </c>
      <c r="J22" s="13">
        <v>14.5</v>
      </c>
      <c r="K22" s="13">
        <f>G22*H22</f>
        <v>14.5</v>
      </c>
      <c r="L22" s="13">
        <f>G22*I22</f>
        <v>14.5</v>
      </c>
      <c r="M22" s="13">
        <f>G22*J22</f>
        <v>14.5</v>
      </c>
    </row>
    <row r="23" spans="1:13">
      <c r="A23" s="10" t="s">
        <v>35</v>
      </c>
      <c r="B23" s="11"/>
      <c r="C23" s="11">
        <v>20303858</v>
      </c>
      <c r="D23" s="11"/>
      <c r="E23" s="11" t="s">
        <v>43</v>
      </c>
      <c r="F23" s="11" t="s">
        <v>37</v>
      </c>
      <c r="G23" s="12">
        <v>2.0</v>
      </c>
      <c r="H23" s="13">
        <v>5.0</v>
      </c>
      <c r="I23" s="13">
        <v>5.0</v>
      </c>
      <c r="J23" s="13">
        <v>5.0</v>
      </c>
      <c r="K23" s="13">
        <f>G23*H23</f>
        <v>10</v>
      </c>
      <c r="L23" s="13">
        <f>G23*I23</f>
        <v>10</v>
      </c>
      <c r="M23" s="13">
        <f>G23*J23</f>
        <v>10</v>
      </c>
    </row>
    <row r="24" spans="1:13">
      <c r="A24" s="10" t="s">
        <v>35</v>
      </c>
      <c r="B24" s="11"/>
      <c r="C24" s="11">
        <v>20303862</v>
      </c>
      <c r="D24" s="11"/>
      <c r="E24" s="11" t="s">
        <v>44</v>
      </c>
      <c r="F24" s="11" t="s">
        <v>22</v>
      </c>
      <c r="G24" s="12">
        <v>2.0</v>
      </c>
      <c r="H24" s="13">
        <v>35.0</v>
      </c>
      <c r="I24" s="13">
        <v>35.0</v>
      </c>
      <c r="J24" s="13">
        <v>35.0</v>
      </c>
      <c r="K24" s="13">
        <f>G24*H24</f>
        <v>70</v>
      </c>
      <c r="L24" s="13">
        <f>G24*I24</f>
        <v>70</v>
      </c>
      <c r="M24" s="13">
        <f>G24*J24</f>
        <v>70</v>
      </c>
    </row>
    <row r="25" spans="1:13">
      <c r="A25" s="10" t="s">
        <v>35</v>
      </c>
      <c r="B25" s="11"/>
      <c r="C25" s="11">
        <v>20303864</v>
      </c>
      <c r="D25" s="11"/>
      <c r="E25" s="11" t="s">
        <v>45</v>
      </c>
      <c r="F25" s="11" t="s">
        <v>37</v>
      </c>
      <c r="G25" s="12">
        <v>2.0</v>
      </c>
      <c r="H25" s="13">
        <v>5.0</v>
      </c>
      <c r="I25" s="13">
        <v>5.0</v>
      </c>
      <c r="J25" s="13">
        <v>5.0</v>
      </c>
      <c r="K25" s="13">
        <f>G25*H25</f>
        <v>10</v>
      </c>
      <c r="L25" s="13">
        <f>G25*I25</f>
        <v>10</v>
      </c>
      <c r="M25" s="13">
        <f>G25*J25</f>
        <v>10</v>
      </c>
    </row>
    <row r="26" spans="1:13">
      <c r="A26" s="10" t="s">
        <v>35</v>
      </c>
      <c r="B26" s="11"/>
      <c r="C26" s="11">
        <v>20303872</v>
      </c>
      <c r="D26" s="11"/>
      <c r="E26" s="11" t="s">
        <v>46</v>
      </c>
      <c r="F26" s="11" t="s">
        <v>47</v>
      </c>
      <c r="G26" s="12">
        <v>1.0</v>
      </c>
      <c r="H26" s="13">
        <v>5.0</v>
      </c>
      <c r="I26" s="13">
        <v>5.0</v>
      </c>
      <c r="J26" s="13">
        <v>5.0</v>
      </c>
      <c r="K26" s="13">
        <f>G26*H26</f>
        <v>5</v>
      </c>
      <c r="L26" s="13">
        <f>G26*I26</f>
        <v>5</v>
      </c>
      <c r="M26" s="13">
        <f>G26*J26</f>
        <v>5</v>
      </c>
    </row>
    <row r="27" spans="1:13">
      <c r="A27" s="10" t="s">
        <v>35</v>
      </c>
      <c r="B27" s="11"/>
      <c r="C27" s="11">
        <v>20303880</v>
      </c>
      <c r="D27" s="11"/>
      <c r="E27" s="11" t="s">
        <v>48</v>
      </c>
      <c r="F27" s="11" t="s">
        <v>37</v>
      </c>
      <c r="G27" s="12">
        <v>1.0</v>
      </c>
      <c r="H27" s="13">
        <v>55.0</v>
      </c>
      <c r="I27" s="13">
        <v>55.0</v>
      </c>
      <c r="J27" s="13">
        <v>55.0</v>
      </c>
      <c r="K27" s="13">
        <f>G27*H27</f>
        <v>55</v>
      </c>
      <c r="L27" s="13">
        <f>G27*I27</f>
        <v>55</v>
      </c>
      <c r="M27" s="13">
        <f>G27*J27</f>
        <v>55</v>
      </c>
    </row>
    <row r="28" spans="1:13">
      <c r="A28" s="10" t="s">
        <v>49</v>
      </c>
      <c r="B28" s="11" t="s">
        <v>50</v>
      </c>
      <c r="C28" s="11">
        <v>30252522</v>
      </c>
      <c r="D28" s="11"/>
      <c r="E28" s="11" t="s">
        <v>51</v>
      </c>
      <c r="F28" s="11" t="s">
        <v>37</v>
      </c>
      <c r="G28" s="12">
        <v>798.0</v>
      </c>
      <c r="H28" s="13">
        <v>0.22</v>
      </c>
      <c r="I28" s="13">
        <v>0.28</v>
      </c>
      <c r="J28" s="13">
        <v>0.45</v>
      </c>
      <c r="K28" s="13">
        <f>G28*H28</f>
        <v>175.56</v>
      </c>
      <c r="L28" s="13">
        <f>G28*I28</f>
        <v>223.44</v>
      </c>
      <c r="M28" s="13">
        <f>G28*J28</f>
        <v>359.1</v>
      </c>
    </row>
    <row r="29" spans="1:13">
      <c r="A29" s="10" t="s">
        <v>49</v>
      </c>
      <c r="B29" s="11" t="s">
        <v>50</v>
      </c>
      <c r="C29" s="11">
        <v>30252530</v>
      </c>
      <c r="D29" s="11"/>
      <c r="E29" s="11" t="s">
        <v>52</v>
      </c>
      <c r="F29" s="11" t="s">
        <v>37</v>
      </c>
      <c r="G29" s="12">
        <v>880.0</v>
      </c>
      <c r="H29" s="13">
        <v>0.3</v>
      </c>
      <c r="I29" s="13">
        <v>0.3</v>
      </c>
      <c r="J29" s="13">
        <v>0.5</v>
      </c>
      <c r="K29" s="13">
        <f>G29*H29</f>
        <v>264</v>
      </c>
      <c r="L29" s="13">
        <f>G29*I29</f>
        <v>264</v>
      </c>
      <c r="M29" s="13">
        <f>G29*J29</f>
        <v>440</v>
      </c>
    </row>
    <row r="30" spans="1:13">
      <c r="A30" s="10" t="s">
        <v>49</v>
      </c>
      <c r="B30" s="11" t="s">
        <v>53</v>
      </c>
      <c r="C30" s="11">
        <v>20506018</v>
      </c>
      <c r="D30" s="11"/>
      <c r="E30" s="11" t="s">
        <v>54</v>
      </c>
      <c r="F30" s="11"/>
      <c r="G30" s="12">
        <v>147.568</v>
      </c>
      <c r="H30" s="13">
        <v>13.0</v>
      </c>
      <c r="I30" s="13">
        <v>0</v>
      </c>
      <c r="J30" s="13">
        <v>0</v>
      </c>
      <c r="K30" s="13">
        <f>G30*H30</f>
        <v>1918.384</v>
      </c>
      <c r="L30" s="13">
        <f>G30*I30</f>
        <v>0</v>
      </c>
      <c r="M30" s="13">
        <f>G30*J30</f>
        <v>0</v>
      </c>
    </row>
    <row r="31" spans="1:13">
      <c r="A31" s="10" t="s">
        <v>49</v>
      </c>
      <c r="B31" s="11" t="s">
        <v>53</v>
      </c>
      <c r="C31" s="11">
        <v>20506020</v>
      </c>
      <c r="D31" s="11"/>
      <c r="E31" s="11" t="s">
        <v>55</v>
      </c>
      <c r="F31" s="11"/>
      <c r="G31" s="12">
        <v>147.568</v>
      </c>
      <c r="H31" s="13">
        <v>0</v>
      </c>
      <c r="I31" s="13">
        <v>19.0</v>
      </c>
      <c r="J31" s="13">
        <v>0</v>
      </c>
      <c r="K31" s="13">
        <f>G31*H31</f>
        <v>0</v>
      </c>
      <c r="L31" s="13">
        <f>G31*I31</f>
        <v>2803.792</v>
      </c>
      <c r="M31" s="13">
        <f>G31*J31</f>
        <v>0</v>
      </c>
    </row>
    <row r="32" spans="1:13">
      <c r="A32" s="10" t="s">
        <v>49</v>
      </c>
      <c r="B32" s="11" t="s">
        <v>53</v>
      </c>
      <c r="C32" s="11">
        <v>20506022</v>
      </c>
      <c r="D32" s="11"/>
      <c r="E32" s="11" t="s">
        <v>56</v>
      </c>
      <c r="F32" s="11"/>
      <c r="G32" s="12">
        <v>147.568</v>
      </c>
      <c r="H32" s="13">
        <v>0</v>
      </c>
      <c r="I32" s="13">
        <v>0</v>
      </c>
      <c r="J32" s="13">
        <v>25.0</v>
      </c>
      <c r="K32" s="13">
        <f>G32*H32</f>
        <v>0</v>
      </c>
      <c r="L32" s="13">
        <f>G32*I32</f>
        <v>0</v>
      </c>
      <c r="M32" s="13">
        <f>G32*J32</f>
        <v>3689.2</v>
      </c>
    </row>
    <row r="33" spans="1:13">
      <c r="A33" s="10" t="s">
        <v>49</v>
      </c>
      <c r="B33" s="11" t="s">
        <v>57</v>
      </c>
      <c r="C33" s="11">
        <v>20506018</v>
      </c>
      <c r="D33" s="11"/>
      <c r="E33" s="11" t="s">
        <v>54</v>
      </c>
      <c r="F33" s="11" t="s">
        <v>27</v>
      </c>
      <c r="G33" s="12">
        <v>196.246</v>
      </c>
      <c r="H33" s="13">
        <v>13.0</v>
      </c>
      <c r="I33" s="13">
        <v>0</v>
      </c>
      <c r="J33" s="13">
        <v>0</v>
      </c>
      <c r="K33" s="13">
        <f>G33*H33</f>
        <v>2551.198</v>
      </c>
      <c r="L33" s="13">
        <f>G33*I33</f>
        <v>0</v>
      </c>
      <c r="M33" s="13">
        <f>G33*J33</f>
        <v>0</v>
      </c>
    </row>
    <row r="34" spans="1:13">
      <c r="A34" s="10" t="s">
        <v>49</v>
      </c>
      <c r="B34" s="11" t="s">
        <v>57</v>
      </c>
      <c r="C34" s="11">
        <v>20506020</v>
      </c>
      <c r="D34" s="11"/>
      <c r="E34" s="11" t="s">
        <v>55</v>
      </c>
      <c r="F34" s="11" t="s">
        <v>27</v>
      </c>
      <c r="G34" s="12">
        <v>196.246</v>
      </c>
      <c r="H34" s="13">
        <v>0</v>
      </c>
      <c r="I34" s="13">
        <v>19.0</v>
      </c>
      <c r="J34" s="13">
        <v>0</v>
      </c>
      <c r="K34" s="13">
        <f>G34*H34</f>
        <v>0</v>
      </c>
      <c r="L34" s="13">
        <f>G34*I34</f>
        <v>3728.674</v>
      </c>
      <c r="M34" s="13">
        <f>G34*J34</f>
        <v>0</v>
      </c>
    </row>
    <row r="35" spans="1:13">
      <c r="A35" s="10" t="s">
        <v>49</v>
      </c>
      <c r="B35" s="11" t="s">
        <v>57</v>
      </c>
      <c r="C35" s="11">
        <v>20506022</v>
      </c>
      <c r="D35" s="11"/>
      <c r="E35" s="11" t="s">
        <v>56</v>
      </c>
      <c r="F35" s="11" t="s">
        <v>27</v>
      </c>
      <c r="G35" s="12">
        <v>196.246</v>
      </c>
      <c r="H35" s="13">
        <v>0</v>
      </c>
      <c r="I35" s="13">
        <v>0</v>
      </c>
      <c r="J35" s="13">
        <v>25.0</v>
      </c>
      <c r="K35" s="13">
        <f>G35*H35</f>
        <v>0</v>
      </c>
      <c r="L35" s="13">
        <f>G35*I35</f>
        <v>0</v>
      </c>
      <c r="M35" s="13">
        <f>G35*J35</f>
        <v>4906.15</v>
      </c>
    </row>
    <row r="36" spans="1:13">
      <c r="A36" s="10" t="s">
        <v>49</v>
      </c>
      <c r="B36" s="11" t="s">
        <v>57</v>
      </c>
      <c r="C36" s="11">
        <v>20506412</v>
      </c>
      <c r="D36" s="11"/>
      <c r="E36" s="11" t="s">
        <v>58</v>
      </c>
      <c r="F36" s="11" t="s">
        <v>27</v>
      </c>
      <c r="G36" s="12">
        <v>18.496</v>
      </c>
      <c r="H36" s="13">
        <v>15.0</v>
      </c>
      <c r="I36" s="13">
        <v>19.0</v>
      </c>
      <c r="J36" s="13">
        <v>21.0</v>
      </c>
      <c r="K36" s="13">
        <f>G36*H36</f>
        <v>277.44</v>
      </c>
      <c r="L36" s="13">
        <f>G36*I36</f>
        <v>351.424</v>
      </c>
      <c r="M36" s="13">
        <f>G36*J36</f>
        <v>388.416</v>
      </c>
    </row>
    <row r="37" spans="1:13">
      <c r="A37" s="10" t="s">
        <v>49</v>
      </c>
      <c r="B37" s="11" t="s">
        <v>57</v>
      </c>
      <c r="C37" s="11">
        <v>20506414</v>
      </c>
      <c r="D37" s="11"/>
      <c r="E37" s="11" t="s">
        <v>59</v>
      </c>
      <c r="F37" s="11" t="s">
        <v>27</v>
      </c>
      <c r="G37" s="12">
        <v>13.53</v>
      </c>
      <c r="H37" s="13">
        <v>15.0</v>
      </c>
      <c r="I37" s="13">
        <v>19.0</v>
      </c>
      <c r="J37" s="13">
        <v>22.0</v>
      </c>
      <c r="K37" s="13">
        <f>G37*H37</f>
        <v>202.95</v>
      </c>
      <c r="L37" s="13">
        <f>G37*I37</f>
        <v>257.07</v>
      </c>
      <c r="M37" s="13">
        <f>G37*J37</f>
        <v>297.66</v>
      </c>
    </row>
    <row r="38" spans="1:13">
      <c r="A38" s="10" t="s">
        <v>49</v>
      </c>
      <c r="B38" s="11" t="s">
        <v>57</v>
      </c>
      <c r="C38" s="11">
        <v>20506431</v>
      </c>
      <c r="D38" s="11"/>
      <c r="E38" s="11" t="s">
        <v>60</v>
      </c>
      <c r="F38" s="11" t="s">
        <v>27</v>
      </c>
      <c r="G38" s="12">
        <v>12.3</v>
      </c>
      <c r="H38" s="13">
        <v>17.0</v>
      </c>
      <c r="I38" s="13">
        <v>24.0</v>
      </c>
      <c r="J38" s="13">
        <v>25.0</v>
      </c>
      <c r="K38" s="13">
        <f>G38*H38</f>
        <v>209.1</v>
      </c>
      <c r="L38" s="13">
        <f>G38*I38</f>
        <v>295.2</v>
      </c>
      <c r="M38" s="13">
        <f>G38*J38</f>
        <v>307.5</v>
      </c>
    </row>
    <row r="39" spans="1:13">
      <c r="A39" s="10" t="s">
        <v>49</v>
      </c>
      <c r="B39" s="11" t="s">
        <v>57</v>
      </c>
      <c r="C39" s="11">
        <v>20506434</v>
      </c>
      <c r="D39" s="11"/>
      <c r="E39" s="11" t="s">
        <v>61</v>
      </c>
      <c r="F39" s="11" t="s">
        <v>27</v>
      </c>
      <c r="G39" s="12">
        <v>41.0</v>
      </c>
      <c r="H39" s="13">
        <v>9.5</v>
      </c>
      <c r="I39" s="13">
        <v>13.0</v>
      </c>
      <c r="J39" s="13">
        <v>15.0</v>
      </c>
      <c r="K39" s="13">
        <f>G39*H39</f>
        <v>389.5</v>
      </c>
      <c r="L39" s="13">
        <f>G39*I39</f>
        <v>533</v>
      </c>
      <c r="M39" s="13">
        <f>G39*J39</f>
        <v>615</v>
      </c>
    </row>
    <row r="40" spans="1:13">
      <c r="A40" s="10" t="s">
        <v>62</v>
      </c>
      <c r="B40" s="11"/>
      <c r="C40" s="11">
        <v>30252020</v>
      </c>
      <c r="D40" s="11"/>
      <c r="E40" s="11" t="s">
        <v>63</v>
      </c>
      <c r="F40" s="11" t="s">
        <v>64</v>
      </c>
      <c r="G40" s="12">
        <v>2.0</v>
      </c>
      <c r="H40" s="13">
        <v>26.0</v>
      </c>
      <c r="I40" s="13">
        <v>26.0</v>
      </c>
      <c r="J40" s="13">
        <v>122.0</v>
      </c>
      <c r="K40" s="13">
        <f>G40*H40</f>
        <v>52</v>
      </c>
      <c r="L40" s="13">
        <f>G40*I40</f>
        <v>52</v>
      </c>
      <c r="M40" s="13">
        <f>G40*J40</f>
        <v>244</v>
      </c>
    </row>
    <row r="41" spans="1:13">
      <c r="A41" s="10" t="s">
        <v>62</v>
      </c>
      <c r="B41" s="11"/>
      <c r="C41" s="11">
        <v>30252024</v>
      </c>
      <c r="D41" s="11"/>
      <c r="E41" s="11" t="s">
        <v>65</v>
      </c>
      <c r="F41" s="11" t="s">
        <v>64</v>
      </c>
      <c r="G41" s="12">
        <v>1.0</v>
      </c>
      <c r="H41" s="13">
        <v>12.0</v>
      </c>
      <c r="I41" s="13">
        <v>12.0</v>
      </c>
      <c r="J41" s="13">
        <v>32.0</v>
      </c>
      <c r="K41" s="13">
        <f>G41*H41</f>
        <v>12</v>
      </c>
      <c r="L41" s="13">
        <f>G41*I41</f>
        <v>12</v>
      </c>
      <c r="M41" s="13">
        <f>G41*J41</f>
        <v>32</v>
      </c>
    </row>
    <row r="42" spans="1:13">
      <c r="A42" s="10" t="s">
        <v>62</v>
      </c>
      <c r="B42" s="11"/>
      <c r="C42" s="11">
        <v>30252514</v>
      </c>
      <c r="D42" s="11"/>
      <c r="E42" s="11" t="s">
        <v>66</v>
      </c>
      <c r="F42" s="11" t="s">
        <v>37</v>
      </c>
      <c r="G42" s="12">
        <v>1218.0</v>
      </c>
      <c r="H42" s="13">
        <v>0.17</v>
      </c>
      <c r="I42" s="13">
        <v>0.17</v>
      </c>
      <c r="J42" s="13">
        <v>0.37</v>
      </c>
      <c r="K42" s="13">
        <f>G42*H42</f>
        <v>207.06</v>
      </c>
      <c r="L42" s="13">
        <f>G42*I42</f>
        <v>207.06</v>
      </c>
      <c r="M42" s="13">
        <f>G42*J42</f>
        <v>450.66</v>
      </c>
    </row>
    <row r="43" spans="1:13">
      <c r="A43" s="10" t="s">
        <v>62</v>
      </c>
      <c r="B43" s="11"/>
      <c r="C43" s="11">
        <v>30253036</v>
      </c>
      <c r="D43" s="11"/>
      <c r="E43" s="11" t="s">
        <v>67</v>
      </c>
      <c r="F43" s="11" t="s">
        <v>37</v>
      </c>
      <c r="G43" s="12">
        <v>12.0</v>
      </c>
      <c r="H43" s="13">
        <v>0.75</v>
      </c>
      <c r="I43" s="13">
        <v>0.75</v>
      </c>
      <c r="J43" s="13">
        <v>2.75</v>
      </c>
      <c r="K43" s="13">
        <f>G43*H43</f>
        <v>9</v>
      </c>
      <c r="L43" s="13">
        <f>G43*I43</f>
        <v>9</v>
      </c>
      <c r="M43" s="13">
        <f>G43*J43</f>
        <v>33</v>
      </c>
    </row>
    <row r="44" spans="1:13">
      <c r="A44" s="10" t="s">
        <v>62</v>
      </c>
      <c r="B44" s="11"/>
      <c r="C44" s="11">
        <v>30253038</v>
      </c>
      <c r="D44" s="11"/>
      <c r="E44" s="11" t="s">
        <v>68</v>
      </c>
      <c r="F44" s="11" t="s">
        <v>37</v>
      </c>
      <c r="G44" s="12">
        <v>16.0</v>
      </c>
      <c r="H44" s="13">
        <v>1.25</v>
      </c>
      <c r="I44" s="13">
        <v>1.25</v>
      </c>
      <c r="J44" s="13">
        <v>4.5</v>
      </c>
      <c r="K44" s="13">
        <f>G44*H44</f>
        <v>20</v>
      </c>
      <c r="L44" s="13">
        <f>G44*I44</f>
        <v>20</v>
      </c>
      <c r="M44" s="13">
        <f>G44*J44</f>
        <v>72</v>
      </c>
    </row>
    <row r="45" spans="1:13">
      <c r="A45" s="10" t="s">
        <v>62</v>
      </c>
      <c r="B45" s="11"/>
      <c r="C45" s="11">
        <v>30253042</v>
      </c>
      <c r="D45" s="11"/>
      <c r="E45" s="11" t="s">
        <v>69</v>
      </c>
      <c r="F45" s="11" t="s">
        <v>37</v>
      </c>
      <c r="G45" s="12">
        <v>16.0</v>
      </c>
      <c r="H45" s="13">
        <v>1.45</v>
      </c>
      <c r="I45" s="13">
        <v>1.45</v>
      </c>
      <c r="J45" s="13">
        <v>5.75</v>
      </c>
      <c r="K45" s="13">
        <f>G45*H45</f>
        <v>23.2</v>
      </c>
      <c r="L45" s="13">
        <f>G45*I45</f>
        <v>23.2</v>
      </c>
      <c r="M45" s="13">
        <f>G45*J45</f>
        <v>92</v>
      </c>
    </row>
    <row r="46" spans="1:13">
      <c r="A46" s="10" t="s">
        <v>62</v>
      </c>
      <c r="B46" s="11"/>
      <c r="C46" s="11">
        <v>30253083</v>
      </c>
      <c r="D46" s="11"/>
      <c r="E46" s="11" t="s">
        <v>70</v>
      </c>
      <c r="F46" s="11" t="s">
        <v>37</v>
      </c>
      <c r="G46" s="12">
        <v>88.0</v>
      </c>
      <c r="H46" s="13">
        <v>0.3</v>
      </c>
      <c r="I46" s="13">
        <v>0.3</v>
      </c>
      <c r="J46" s="13">
        <v>1.1</v>
      </c>
      <c r="K46" s="13">
        <f>G46*H46</f>
        <v>26.4</v>
      </c>
      <c r="L46" s="13">
        <f>G46*I46</f>
        <v>26.4</v>
      </c>
      <c r="M46" s="13">
        <f>G46*J46</f>
        <v>96.8</v>
      </c>
    </row>
    <row r="47" spans="1:13">
      <c r="A47" s="10" t="s">
        <v>62</v>
      </c>
      <c r="B47" s="11"/>
      <c r="C47" s="11">
        <v>30253512</v>
      </c>
      <c r="D47" s="11"/>
      <c r="E47" s="11" t="s">
        <v>71</v>
      </c>
      <c r="F47" s="11" t="s">
        <v>37</v>
      </c>
      <c r="G47" s="12">
        <v>12.0</v>
      </c>
      <c r="H47" s="13">
        <v>9.0</v>
      </c>
      <c r="I47" s="13">
        <v>9.0</v>
      </c>
      <c r="J47" s="13">
        <v>16.0</v>
      </c>
      <c r="K47" s="13">
        <f>G47*H47</f>
        <v>108</v>
      </c>
      <c r="L47" s="13">
        <f>G47*I47</f>
        <v>108</v>
      </c>
      <c r="M47" s="13">
        <f>G47*J47</f>
        <v>192</v>
      </c>
    </row>
    <row r="48" spans="1:13">
      <c r="A48" s="10" t="s">
        <v>62</v>
      </c>
      <c r="B48" s="11"/>
      <c r="C48" s="11">
        <v>30253516</v>
      </c>
      <c r="D48" s="11"/>
      <c r="E48" s="11" t="s">
        <v>72</v>
      </c>
      <c r="F48" s="11" t="s">
        <v>37</v>
      </c>
      <c r="G48" s="12">
        <v>60.0</v>
      </c>
      <c r="H48" s="13">
        <v>1.9</v>
      </c>
      <c r="I48" s="13">
        <v>1.9</v>
      </c>
      <c r="J48" s="13">
        <v>3.5</v>
      </c>
      <c r="K48" s="13">
        <f>G48*H48</f>
        <v>114</v>
      </c>
      <c r="L48" s="13">
        <f>G48*I48</f>
        <v>114</v>
      </c>
      <c r="M48" s="13">
        <f>G48*J48</f>
        <v>210</v>
      </c>
    </row>
    <row r="49" spans="1:13">
      <c r="A49" s="10" t="s">
        <v>62</v>
      </c>
      <c r="B49" s="11"/>
      <c r="C49" s="11">
        <v>30253524</v>
      </c>
      <c r="D49" s="11"/>
      <c r="E49" s="11" t="s">
        <v>73</v>
      </c>
      <c r="F49" s="11" t="s">
        <v>37</v>
      </c>
      <c r="G49" s="12">
        <v>12.0</v>
      </c>
      <c r="H49" s="13">
        <v>2.5</v>
      </c>
      <c r="I49" s="13">
        <v>2.5</v>
      </c>
      <c r="J49" s="13">
        <v>2.75</v>
      </c>
      <c r="K49" s="13">
        <f>G49*H49</f>
        <v>30</v>
      </c>
      <c r="L49" s="13">
        <f>G49*I49</f>
        <v>30</v>
      </c>
      <c r="M49" s="13">
        <f>G49*J49</f>
        <v>33</v>
      </c>
    </row>
    <row r="50" spans="1:13">
      <c r="A50" s="10" t="s">
        <v>62</v>
      </c>
      <c r="B50" s="11"/>
      <c r="C50" s="11">
        <v>30253528</v>
      </c>
      <c r="D50" s="11"/>
      <c r="E50" s="11" t="s">
        <v>74</v>
      </c>
      <c r="F50" s="11" t="s">
        <v>37</v>
      </c>
      <c r="G50" s="12">
        <v>92.0</v>
      </c>
      <c r="H50" s="13">
        <v>2.6</v>
      </c>
      <c r="I50" s="13">
        <v>2.6</v>
      </c>
      <c r="J50" s="13">
        <v>4.75</v>
      </c>
      <c r="K50" s="13">
        <f>G50*H50</f>
        <v>239.2</v>
      </c>
      <c r="L50" s="13">
        <f>G50*I50</f>
        <v>239.2</v>
      </c>
      <c r="M50" s="13">
        <f>G50*J50</f>
        <v>437</v>
      </c>
    </row>
    <row r="51" spans="1:13">
      <c r="A51" s="10" t="s">
        <v>62</v>
      </c>
      <c r="B51" s="11"/>
      <c r="C51" s="11">
        <v>30253532</v>
      </c>
      <c r="D51" s="11"/>
      <c r="E51" s="11" t="s">
        <v>75</v>
      </c>
      <c r="F51" s="11" t="s">
        <v>37</v>
      </c>
      <c r="G51" s="12">
        <v>6.0</v>
      </c>
      <c r="H51" s="13">
        <v>7.0</v>
      </c>
      <c r="I51" s="13">
        <v>7.0</v>
      </c>
      <c r="J51" s="13">
        <v>9.5</v>
      </c>
      <c r="K51" s="13">
        <f>G51*H51</f>
        <v>42</v>
      </c>
      <c r="L51" s="13">
        <f>G51*I51</f>
        <v>42</v>
      </c>
      <c r="M51" s="13">
        <f>G51*J51</f>
        <v>57</v>
      </c>
    </row>
    <row r="52" spans="1:13">
      <c r="A52" s="10" t="s">
        <v>62</v>
      </c>
      <c r="B52" s="11"/>
      <c r="C52" s="11">
        <v>30253534</v>
      </c>
      <c r="D52" s="11"/>
      <c r="E52" s="11" t="s">
        <v>76</v>
      </c>
      <c r="F52" s="11" t="s">
        <v>37</v>
      </c>
      <c r="G52" s="12">
        <v>12.0</v>
      </c>
      <c r="H52" s="13">
        <v>1.4</v>
      </c>
      <c r="I52" s="13">
        <v>1.4</v>
      </c>
      <c r="J52" s="13">
        <v>1.4</v>
      </c>
      <c r="K52" s="13">
        <f>G52*H52</f>
        <v>16.8</v>
      </c>
      <c r="L52" s="13">
        <f>G52*I52</f>
        <v>16.8</v>
      </c>
      <c r="M52" s="13">
        <f>G52*J52</f>
        <v>16.8</v>
      </c>
    </row>
    <row r="53" spans="1:13">
      <c r="A53" s="10" t="s">
        <v>62</v>
      </c>
      <c r="B53" s="11"/>
      <c r="C53" s="11">
        <v>30253550</v>
      </c>
      <c r="D53" s="11"/>
      <c r="E53" s="11" t="s">
        <v>77</v>
      </c>
      <c r="F53" s="11" t="s">
        <v>37</v>
      </c>
      <c r="G53" s="12">
        <v>2.0</v>
      </c>
      <c r="H53" s="13">
        <v>85.0</v>
      </c>
      <c r="I53" s="13">
        <v>85.0</v>
      </c>
      <c r="J53" s="13">
        <v>210.0</v>
      </c>
      <c r="K53" s="13">
        <f>G53*H53</f>
        <v>170</v>
      </c>
      <c r="L53" s="13">
        <f>G53*I53</f>
        <v>170</v>
      </c>
      <c r="M53" s="13">
        <f>G53*J53</f>
        <v>420</v>
      </c>
    </row>
    <row r="54" spans="1:13">
      <c r="A54" s="10" t="s">
        <v>62</v>
      </c>
      <c r="B54" s="11"/>
      <c r="C54" s="11">
        <v>30253554</v>
      </c>
      <c r="D54" s="11"/>
      <c r="E54" s="11" t="s">
        <v>78</v>
      </c>
      <c r="F54" s="11" t="s">
        <v>37</v>
      </c>
      <c r="G54" s="12">
        <v>3.0</v>
      </c>
      <c r="H54" s="13">
        <v>9.0</v>
      </c>
      <c r="I54" s="13">
        <v>9.0</v>
      </c>
      <c r="J54" s="13">
        <v>9.0</v>
      </c>
      <c r="K54" s="13">
        <f>G54*H54</f>
        <v>27</v>
      </c>
      <c r="L54" s="13">
        <f>G54*I54</f>
        <v>27</v>
      </c>
      <c r="M54" s="13">
        <f>G54*J54</f>
        <v>27</v>
      </c>
    </row>
    <row r="55" spans="1:13">
      <c r="A55" s="10" t="s">
        <v>79</v>
      </c>
      <c r="B55" s="11"/>
      <c r="C55" s="11">
        <v>40101012</v>
      </c>
      <c r="D55" s="11"/>
      <c r="E55" s="11" t="s">
        <v>80</v>
      </c>
      <c r="F55" s="11" t="s">
        <v>37</v>
      </c>
      <c r="G55" s="12">
        <v>2.0</v>
      </c>
      <c r="H55" s="13">
        <v>85.0</v>
      </c>
      <c r="I55" s="13">
        <v>85.0</v>
      </c>
      <c r="J55" s="13">
        <v>85.0</v>
      </c>
      <c r="K55" s="13">
        <f>G55*H55</f>
        <v>170</v>
      </c>
      <c r="L55" s="13">
        <f>G55*I55</f>
        <v>170</v>
      </c>
      <c r="M55" s="13">
        <f>G55*J55</f>
        <v>170</v>
      </c>
    </row>
    <row r="56" spans="1:13">
      <c r="A56" s="10" t="s">
        <v>79</v>
      </c>
      <c r="B56" s="11"/>
      <c r="C56" s="11">
        <v>40101020</v>
      </c>
      <c r="D56" s="11"/>
      <c r="E56" s="11" t="s">
        <v>81</v>
      </c>
      <c r="F56" s="11" t="s">
        <v>37</v>
      </c>
      <c r="G56" s="12">
        <v>2.0</v>
      </c>
      <c r="H56" s="13">
        <v>300.0</v>
      </c>
      <c r="I56" s="13">
        <v>300.0</v>
      </c>
      <c r="J56" s="13">
        <v>300.0</v>
      </c>
      <c r="K56" s="13">
        <f>G56*H56</f>
        <v>600</v>
      </c>
      <c r="L56" s="13">
        <f>G56*I56</f>
        <v>600</v>
      </c>
      <c r="M56" s="13">
        <f>G56*J56</f>
        <v>600</v>
      </c>
    </row>
    <row r="57" spans="1:13">
      <c r="A57" s="10" t="s">
        <v>82</v>
      </c>
      <c r="B57" s="11"/>
      <c r="C57" s="11">
        <v>40203012</v>
      </c>
      <c r="D57" s="11"/>
      <c r="E57" s="11" t="s">
        <v>83</v>
      </c>
      <c r="F57" s="11" t="s">
        <v>37</v>
      </c>
      <c r="G57" s="12">
        <v>1.0</v>
      </c>
      <c r="H57" s="13">
        <v>675.0</v>
      </c>
      <c r="I57" s="13">
        <v>675.0</v>
      </c>
      <c r="J57" s="13">
        <v>675.0</v>
      </c>
      <c r="K57" s="13">
        <f>G57*H57</f>
        <v>675</v>
      </c>
      <c r="L57" s="13">
        <f>G57*I57</f>
        <v>675</v>
      </c>
      <c r="M57" s="13">
        <f>G57*J57</f>
        <v>675</v>
      </c>
    </row>
    <row r="58" spans="1:13">
      <c r="H58" s="5"/>
      <c r="I58" s="7"/>
      <c r="J58" s="7"/>
      <c r="K58" s="7"/>
      <c r="L58" s="7"/>
      <c r="M58" s="7"/>
    </row>
    <row r="59" spans="1:13">
      <c r="H59" s="6" t="s">
        <v>84</v>
      </c>
      <c r="I59" s="7"/>
      <c r="J59" s="7"/>
      <c r="K59" s="7">
        <f>SUM(K9:K57)</f>
        <v>14083.472</v>
      </c>
      <c r="L59" s="7">
        <f>SUM(L9:L57)</f>
        <v>16551.94</v>
      </c>
      <c r="M59" s="7">
        <f>SUM(M9:M57)</f>
        <v>20414.966</v>
      </c>
    </row>
    <row r="60" spans="1:13">
      <c r="F60" s="8">
        <v>0.31</v>
      </c>
      <c r="G60" t="s">
        <v>87</v>
      </c>
      <c r="H60" s="6" t="s">
        <v>85</v>
      </c>
      <c r="I60" s="7"/>
      <c r="J60" s="7"/>
      <c r="K60" s="7">
        <f>K59*F60</f>
        <v>4365.87632</v>
      </c>
      <c r="L60" s="7">
        <f>L59*F60</f>
        <v>5131.1014</v>
      </c>
      <c r="M60" s="7">
        <f>M59*F60</f>
        <v>6328.63946</v>
      </c>
    </row>
    <row r="61" spans="1:13">
      <c r="F61" s="8">
        <f>K60/K61</f>
        <v>0.23664122137405</v>
      </c>
      <c r="G61" t="s">
        <v>88</v>
      </c>
      <c r="H61" s="6" t="s">
        <v>86</v>
      </c>
      <c r="I61" s="7"/>
      <c r="J61" s="7"/>
      <c r="K61" s="7">
        <f>SUM(K59,K60)</f>
        <v>18449.34832</v>
      </c>
      <c r="L61" s="7">
        <f>L59+L60</f>
        <v>21683.0414</v>
      </c>
      <c r="M61" s="7">
        <f>M59+M60</f>
        <v>26743.60546</v>
      </c>
    </row>
    <row r="63" spans="1:13">
      <c r="A63" s="9" t="s">
        <v>11</v>
      </c>
      <c r="B63" s="9" t="s">
        <v>12</v>
      </c>
      <c r="C63" s="9" t="s">
        <v>13</v>
      </c>
      <c r="D63" s="9" t="s">
        <v>14</v>
      </c>
      <c r="E63" s="9" t="s">
        <v>15</v>
      </c>
      <c r="F63" s="9" t="s">
        <v>16</v>
      </c>
      <c r="G63" s="4" t="s">
        <v>17</v>
      </c>
      <c r="H63" s="14" t="s">
        <v>89</v>
      </c>
      <c r="I63" s="14" t="s">
        <v>19</v>
      </c>
    </row>
    <row r="64" spans="1:13">
      <c r="H64" s="14"/>
      <c r="I64" s="7"/>
    </row>
    <row r="65" spans="1:13">
      <c r="H65" s="14" t="s">
        <v>84</v>
      </c>
      <c r="I65" s="7">
        <f>SUM(I63:I63)</f>
        <v>0</v>
      </c>
    </row>
    <row r="66" spans="1:13">
      <c r="F66" s="8">
        <v>0.31</v>
      </c>
      <c r="G66" t="s">
        <v>87</v>
      </c>
      <c r="H66" s="14" t="s">
        <v>85</v>
      </c>
      <c r="I66" s="7">
        <f>I65*F66</f>
        <v>0</v>
      </c>
      <c r="K66" s="3" t="s">
        <v>90</v>
      </c>
      <c r="L66" s="3"/>
      <c r="M66" s="3"/>
    </row>
    <row r="67" spans="1:13">
      <c r="F67" s="8" t="e">
        <f>I66/I67</f>
        <v>#DIV/0!</v>
      </c>
      <c r="G67" t="s">
        <v>88</v>
      </c>
      <c r="H67" s="14" t="s">
        <v>86</v>
      </c>
      <c r="I67" s="7">
        <f>I65+I66</f>
        <v>0</v>
      </c>
    </row>
  </sheetData>
  <mergeCells>
    <mergeCell ref="A2:M2"/>
    <mergeCell ref="B4:E4"/>
    <mergeCell ref="B5:E5"/>
    <mergeCell ref="B6:E6"/>
    <mergeCell ref="K66:M66"/>
  </mergeCells>
  <printOptions gridLines="false" gridLinesSet="true"/>
  <pageMargins left="0.5" right="0.5" top="0.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Material Estimate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Harrier Sheds</dc:creator>
  <cp:lastModifiedBy>Unknown Creator</cp:lastModifiedBy>
  <dcterms:created xsi:type="dcterms:W3CDTF">2025-09-17T15:39:16+12:00</dcterms:created>
  <dcterms:modified xsi:type="dcterms:W3CDTF">2025-09-17T15:39:16+12:00</dcterms:modified>
  <dc:title>Material Estimate</dc:title>
  <dc:description>Materials Estimate - front roof extension test 17.09.25</dc:description>
  <dc:subject>Materials List - front roof extension test 17.09.25</dc:subject>
  <cp:keywords/>
  <cp:category/>
</cp:coreProperties>
</file>